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TRAN\CONG VIEC\CV DI\GCTT\GCTT 2025\THANG 2\"/>
    </mc:Choice>
  </mc:AlternateContent>
  <bookViews>
    <workbookView xWindow="480" yWindow="132" windowWidth="22992" windowHeight="10560" firstSheet="7" activeTab="7"/>
  </bookViews>
  <sheets>
    <sheet name="Kangatang" sheetId="4" state="veryHidden" r:id="rId1"/>
    <sheet name="SGV" sheetId="5" state="hidden" r:id="rId2"/>
    <sheet name="SGV_2" sheetId="6" state="veryHidden" r:id="rId3"/>
    <sheet name="SGV_3" sheetId="7" state="veryHidden" r:id="rId4"/>
    <sheet name="SGV_4" sheetId="8" state="veryHidden" r:id="rId5"/>
    <sheet name="SGV_5" sheetId="9" state="veryHidden" r:id="rId6"/>
    <sheet name="SGV_6" sheetId="10" state="veryHidden" r:id="rId7"/>
    <sheet name="Sheet1" sheetId="1" r:id="rId8"/>
    <sheet name="Sheet2" sheetId="2" r:id="rId9"/>
    <sheet name="Sheet3" sheetId="3" r:id="rId10"/>
  </sheets>
  <definedNames>
    <definedName name="_xlnm.Print_Area" localSheetId="7">Sheet1!$A$1:$L$68</definedName>
    <definedName name="_xlnm.Print_Titles" localSheetId="7">Sheet1!$6:$6</definedName>
  </definedNames>
  <calcPr calcId="162913"/>
</workbook>
</file>

<file path=xl/calcChain.xml><?xml version="1.0" encoding="utf-8"?>
<calcChain xmlns="http://schemas.openxmlformats.org/spreadsheetml/2006/main">
  <c r="I35" i="1" l="1"/>
  <c r="J35" i="1" s="1"/>
  <c r="I34" i="1"/>
  <c r="J34" i="1" s="1"/>
  <c r="I33" i="1"/>
  <c r="J33" i="1" s="1"/>
  <c r="J32" i="1"/>
  <c r="I32" i="1"/>
  <c r="I30" i="1"/>
  <c r="J30" i="1" s="1"/>
  <c r="I29" i="1"/>
  <c r="J29" i="1" s="1"/>
  <c r="I28" i="1"/>
  <c r="J28" i="1" s="1"/>
  <c r="I25" i="1" l="1"/>
  <c r="J25" i="1"/>
  <c r="I24" i="1"/>
  <c r="J24" i="1"/>
  <c r="J23" i="1"/>
  <c r="I23" i="1"/>
  <c r="I22" i="1"/>
  <c r="J22" i="1"/>
  <c r="I21" i="1"/>
  <c r="J21" i="1"/>
  <c r="I20" i="1"/>
  <c r="J20" i="1"/>
  <c r="J19" i="1"/>
  <c r="I19" i="1"/>
  <c r="I18" i="1"/>
  <c r="J18" i="1"/>
  <c r="I17" i="1"/>
  <c r="J17" i="1"/>
  <c r="I16" i="1"/>
  <c r="J16" i="1"/>
  <c r="J15" i="1"/>
  <c r="I15" i="1"/>
  <c r="I14" i="1"/>
  <c r="J14" i="1"/>
  <c r="I13" i="1"/>
  <c r="J13" i="1"/>
  <c r="I12" i="1"/>
  <c r="J12" i="1"/>
  <c r="I11" i="1"/>
  <c r="J11" i="1" s="1"/>
  <c r="I10" i="1"/>
  <c r="J10" i="1"/>
  <c r="I9" i="1"/>
  <c r="J9" i="1"/>
  <c r="I63" i="1"/>
  <c r="J63" i="1"/>
  <c r="I62" i="1"/>
  <c r="J62" i="1"/>
  <c r="I61" i="1"/>
  <c r="J61" i="1"/>
  <c r="I60" i="1"/>
  <c r="J60" i="1"/>
  <c r="I43" i="1"/>
  <c r="J43" i="1"/>
  <c r="I44" i="1"/>
  <c r="J44" i="1"/>
  <c r="I45" i="1"/>
  <c r="J45" i="1"/>
  <c r="I46" i="1"/>
  <c r="J46" i="1"/>
  <c r="I47" i="1"/>
  <c r="J47" i="1"/>
  <c r="I48" i="1"/>
  <c r="J48" i="1"/>
  <c r="I49" i="1"/>
  <c r="J49" i="1"/>
  <c r="I50" i="1"/>
  <c r="J50" i="1"/>
  <c r="I52" i="1"/>
  <c r="J52" i="1"/>
  <c r="I53" i="1"/>
  <c r="J53" i="1"/>
  <c r="I54" i="1"/>
  <c r="J54" i="1"/>
  <c r="I42" i="1"/>
  <c r="J42" i="1"/>
  <c r="I40" i="1"/>
  <c r="J40" i="1"/>
  <c r="I41" i="1"/>
  <c r="J41" i="1"/>
  <c r="I55" i="1"/>
  <c r="J55" i="1"/>
  <c r="I39" i="1"/>
  <c r="J39" i="1"/>
  <c r="I38" i="1"/>
  <c r="J38" i="1"/>
  <c r="I37" i="1"/>
  <c r="J37" i="1"/>
</calcChain>
</file>

<file path=xl/sharedStrings.xml><?xml version="1.0" encoding="utf-8"?>
<sst xmlns="http://schemas.openxmlformats.org/spreadsheetml/2006/main" count="252" uniqueCount="184">
  <si>
    <t>STT</t>
  </si>
  <si>
    <t>Mã hàng hóa</t>
  </si>
  <si>
    <t>Tên hàng hóa, dịch vụ</t>
  </si>
  <si>
    <t>Đặc điểm kinh tế, kỹ thuật, quy cách</t>
  </si>
  <si>
    <t>Đơn vị tính</t>
  </si>
  <si>
    <t>Giá phổ biến kỳ báo cáo</t>
  </si>
  <si>
    <t>Giá bình quân kỳ trước</t>
  </si>
  <si>
    <t>Giá bình quân kỳ này</t>
  </si>
  <si>
    <t>Mức tăng (giảm) giá bình quân</t>
  </si>
  <si>
    <t>Tỷ lệ tăng (giảm) giá bình quân (%)</t>
  </si>
  <si>
    <t>Nguồn thông tin</t>
  </si>
  <si>
    <t>Ghi chú</t>
  </si>
  <si>
    <t>(1)</t>
  </si>
  <si>
    <t>(2)</t>
  </si>
  <si>
    <t>(3)</t>
  </si>
  <si>
    <t>(4)</t>
  </si>
  <si>
    <t>(5)</t>
  </si>
  <si>
    <t>(6)</t>
  </si>
  <si>
    <t>(7)</t>
  </si>
  <si>
    <t>(8)</t>
  </si>
  <si>
    <t>(9) = (8-7)</t>
  </si>
  <si>
    <t>(10) = (9/7)</t>
  </si>
  <si>
    <t>(11)</t>
  </si>
  <si>
    <t>(12)</t>
  </si>
  <si>
    <t>I.</t>
  </si>
  <si>
    <t>LƯƠNG THỰC, THỰC PHẨM</t>
  </si>
  <si>
    <t>Thóc tẻ</t>
  </si>
  <si>
    <t>(Theo quy định đặc điểm kinh tế - kỹ thuật của hàng hóa, dịch vụ thực hiện kê khai giá thuộc thẩm quyền ban hành của các bộ, ủy ban nhân dân cấp tỉnh theo quy định pháp luật)</t>
  </si>
  <si>
    <t>đ/kg</t>
  </si>
  <si>
    <t>Gạo tẻ</t>
  </si>
  <si>
    <t>Thịt lợn hơi (Thịt heo hơi)</t>
  </si>
  <si>
    <t>Thịt lợn nạc thăn (Thịt heo nạc thăn)</t>
  </si>
  <si>
    <t>Thịt bò thăn</t>
  </si>
  <si>
    <t>Loại 1 hoặc phổ biến</t>
  </si>
  <si>
    <t>Thịt bò bắp</t>
  </si>
  <si>
    <t>Gà ta</t>
  </si>
  <si>
    <t>Cá quả (cá lóc)</t>
  </si>
  <si>
    <t>Loại 40-45 con/kg</t>
  </si>
  <si>
    <t>Loại to vừa khoảng 0,5-1kg/bắp</t>
  </si>
  <si>
    <t>Cải xanh</t>
  </si>
  <si>
    <t>Cải ngọt hoặc cải cay theo mùa</t>
  </si>
  <si>
    <t>Bí xanh</t>
  </si>
  <si>
    <t>Quả từ 1-2 kg hoặc phổ biến</t>
  </si>
  <si>
    <t>Quả to vừa, 8-10 quả/kg</t>
  </si>
  <si>
    <t>Giò lụa</t>
  </si>
  <si>
    <t>Loại 1kg</t>
  </si>
  <si>
    <t>Đường ăn bao gồm đường trắng và đường tinh luyện</t>
  </si>
  <si>
    <t>II</t>
  </si>
  <si>
    <t>VẬT TƯ NÔNG NGHIỆP</t>
  </si>
  <si>
    <t>Phân đạm; phân DAP; phân NPK</t>
  </si>
  <si>
    <t>Thức ăn chăn nuôi, thức ăn thủy sản</t>
  </si>
  <si>
    <t>III</t>
  </si>
  <si>
    <t>VẬT LIỆU XÂY DỰNG, CHẤT ĐỐT</t>
  </si>
  <si>
    <t>Xi măng PCB 30</t>
  </si>
  <si>
    <t>đ/bao</t>
  </si>
  <si>
    <t>Xi măng PCB 40</t>
  </si>
  <si>
    <t>Xi măng PCB 50</t>
  </si>
  <si>
    <t>Thép cuộn</t>
  </si>
  <si>
    <t>Thép thanh vằn</t>
  </si>
  <si>
    <t>Phôi thép vuông</t>
  </si>
  <si>
    <t>100 x 10, dài 12m</t>
  </si>
  <si>
    <t>Phôi thép dẹt</t>
  </si>
  <si>
    <t>40 x 4, dài 6m</t>
  </si>
  <si>
    <t>50 x 5 , dài 6m</t>
  </si>
  <si>
    <t>Thép góc</t>
  </si>
  <si>
    <t>L50</t>
  </si>
  <si>
    <t>L60</t>
  </si>
  <si>
    <t>L63-65</t>
  </si>
  <si>
    <t>L70-75</t>
  </si>
  <si>
    <t>L80-100</t>
  </si>
  <si>
    <t>Cát xây</t>
  </si>
  <si>
    <t>Mua rời dưới 2m3/lần, tại nơi cung ứng (không phải nơi khai thác)</t>
  </si>
  <si>
    <t>đ/m3</t>
  </si>
  <si>
    <t>Cát vàng</t>
  </si>
  <si>
    <t>Cát đen đổ nền</t>
  </si>
  <si>
    <t>Gạch xây</t>
  </si>
  <si>
    <t>đ/viên</t>
  </si>
  <si>
    <t>Khí dầu mỏ hóa lỏng (LPG)</t>
  </si>
  <si>
    <t>IV</t>
  </si>
  <si>
    <t>DỊCH VỤ Y TẾ</t>
  </si>
  <si>
    <t>Dịch vụ khám bệnh, chữa bệnh theo yêu cầu tại Cơ sở khám bệnh, chữa bệnh của Nhà nước</t>
  </si>
  <si>
    <t>Dịch vụ khám bệnh, chữa bệnh cho người tại cơ sở khám bệnh, chữa bệnh tư nhân</t>
  </si>
  <si>
    <t>V</t>
  </si>
  <si>
    <t>GIAO THÔNG</t>
  </si>
  <si>
    <t>Trông giữ xe máy</t>
  </si>
  <si>
    <t>đ/lượt</t>
  </si>
  <si>
    <t>Trông giữ ô tô</t>
  </si>
  <si>
    <t>Dịch vụ vận tải hành khách tuyến cố định bằng đường bộ</t>
  </si>
  <si>
    <t>Dịch vụ vận tải hành khách bằng taxi</t>
  </si>
  <si>
    <t>VI</t>
  </si>
  <si>
    <t>DỊCH VỤ GIÁO DỤC</t>
  </si>
  <si>
    <t>Học phí, dịch vụ trong lĩnh vực giáo dục, đào tạo tại cơ sở giáo dục mầm non công lập thuộc phạm vi Nhà nước định giá theo quy định của pháp luật về giáo dục</t>
  </si>
  <si>
    <t>Học phí, dịch vụ trong lĩnh vực giáo dục, đào tạo tại cơ sở giáo dục phổ thông công lập thuộc phạm vi Nhà nước định giá theo quy định của pháp luật về giáo dục</t>
  </si>
  <si>
    <t>Học phí, dịch vụ trong lĩnh vực giáo dục, đào tạo tại cơ sở giáo dục nghề nghiệp công lập thuộc phạm vi Nhà nước định giá theo quy định của pháp luật về giáo dục nghề nghiệp</t>
  </si>
  <si>
    <t>VII</t>
  </si>
  <si>
    <t>GIÁ CÁC HÀNG HÓA, DỊCH VỤ KHÁC KHI CÓ YÊU CẦU BÁO CÁO ĐỘT XUẤT CỦA CHÍNH PHỦ, THỦ TƯỚNG CHÍNH PHỦ, BỘ TÀI CHÍNH, ỦY BAN NHÂN DÂN CẤP TỈNH</t>
  </si>
  <si>
    <t>SỞ TÀI CHÍNH TỈNH HẬU GIANG</t>
  </si>
  <si>
    <t>Thép cuộn Ø6 CT3</t>
  </si>
  <si>
    <t>Thép cuộn Ø8 CT3</t>
  </si>
  <si>
    <t xml:space="preserve">Thép cây vằn Ø10 SD295 </t>
  </si>
  <si>
    <t>Gạch ống 4 lỗ không nung</t>
  </si>
  <si>
    <t>Tổng hợp báo cáo của các địa phương</t>
  </si>
  <si>
    <t>bao 50 kg Hà Tiên</t>
  </si>
  <si>
    <t>bao 50 kg Nghi Sơn</t>
  </si>
  <si>
    <t>bao 50 kg Hà  Tiên đa dụng</t>
  </si>
  <si>
    <t>Trên địa bàn tỉnh không phổ biến các loại vật liệu này</t>
  </si>
  <si>
    <t>2.000-4.000</t>
  </si>
  <si>
    <t>4 chỗ ngồi</t>
  </si>
  <si>
    <t>4.000-6.000</t>
  </si>
  <si>
    <t>Quyết định 14/2017/QĐ-UBND của tỉnh Hậu Giang</t>
  </si>
  <si>
    <t>Xe Phương Trang</t>
  </si>
  <si>
    <t>Taxi Hậu Giang</t>
  </si>
  <si>
    <t>50.000-100.000</t>
  </si>
  <si>
    <t>BVĐK tỉnh Hậu Giang</t>
  </si>
  <si>
    <t>đ/học sinh/tháng</t>
  </si>
  <si>
    <t>Nghị quyết số 12/2024/NQ-HĐND tỉnh Hậu Giang</t>
  </si>
  <si>
    <t>Cấp mầm non khu vực nông thôn</t>
  </si>
  <si>
    <t>Trung học cơ sở</t>
  </si>
  <si>
    <t>Cao đẳng mầm non vừa học vừa làm</t>
  </si>
  <si>
    <t>Trường Cao đẳng Cộng đồng Hậu Giang</t>
  </si>
  <si>
    <t>Nghị định số 81/2021/NĐ-CP và Nghị định số 97/2023/NĐ-CP</t>
  </si>
  <si>
    <t>18.1</t>
  </si>
  <si>
    <t>-</t>
  </si>
  <si>
    <t>Phân đạm (ure Cà Mau)</t>
  </si>
  <si>
    <t>18.2</t>
  </si>
  <si>
    <t xml:space="preserve">Phân DAP </t>
  </si>
  <si>
    <t>18.3</t>
  </si>
  <si>
    <t>Phân NPK (20-20-15)</t>
  </si>
  <si>
    <t>Thức ăn chăn nuôi</t>
  </si>
  <si>
    <t>Đồng/kg</t>
  </si>
  <si>
    <t>Thức ăn viên công nghiệp 43% đạm (cho cá lóc, thát lát, lươn)</t>
  </si>
  <si>
    <t>Thức ăn viên công nghiệp 30% đạm (cho cá có vảy, ếch, baba)</t>
  </si>
  <si>
    <t>Thức ăn viên công nghiệp 20% đạm (cho cá tạp)</t>
  </si>
  <si>
    <t>Cán bộ thị trường</t>
  </si>
  <si>
    <t>PHỤ LỤC I</t>
  </si>
  <si>
    <t>Lúa tươi (nhóm lúa chất lượng cao): ST24 hoặc ST25, Đài thơm 8, OM18, OM5451</t>
  </si>
  <si>
    <t>8.000 - 8.500</t>
  </si>
  <si>
    <t>Tổng hợp báo cáo của các địa phương thu thập tại các chợ, siêu thị</t>
  </si>
  <si>
    <t>Gạo Hương lài sửa loại ngon</t>
  </si>
  <si>
    <t>20.000 - 22.000</t>
  </si>
  <si>
    <t>110.000 - 130.000</t>
  </si>
  <si>
    <t>250.000 - 270.000</t>
  </si>
  <si>
    <t>Bắp hoa hoặc bắp lõi, loại 200 – 300 gram/ cái</t>
  </si>
  <si>
    <t>230.000 - 250.000</t>
  </si>
  <si>
    <t>Còn sống, loại 1,5 – 2kg /1 con hoặc phổ biến</t>
  </si>
  <si>
    <t xml:space="preserve">Gà công nghiệp </t>
  </si>
  <si>
    <t>Làm sẵn, nguyên con, bỏ lòng, loại 1,5 – 2kg /1 con hoặc phổ biến</t>
  </si>
  <si>
    <t>70.000 - 90.000</t>
  </si>
  <si>
    <t>Loại  2 con/1 kg hoặc phổ biến</t>
  </si>
  <si>
    <t>70.000 - 80.000</t>
  </si>
  <si>
    <t>1.010</t>
  </si>
  <si>
    <t xml:space="preserve">Cá chép </t>
  </si>
  <si>
    <t xml:space="preserve">Tôm thẻ chân trắng </t>
  </si>
  <si>
    <t>130.000 - 150.000</t>
  </si>
  <si>
    <t xml:space="preserve">Bắp cải trắng </t>
  </si>
  <si>
    <t>15.000 - 20.000</t>
  </si>
  <si>
    <t>17.000 - 20.000</t>
  </si>
  <si>
    <t>20.000 - 25.000</t>
  </si>
  <si>
    <r>
      <t>Cà chua</t>
    </r>
    <r>
      <rPr>
        <sz val="13"/>
        <rFont val="Times New Roman"/>
        <family val="1"/>
      </rPr>
      <t xml:space="preserve"> </t>
    </r>
  </si>
  <si>
    <t>25.000 - 30.000</t>
  </si>
  <si>
    <t>180.000 - 210.000</t>
  </si>
  <si>
    <t>Gói 01 kg</t>
  </si>
  <si>
    <t>30.000 -32.000</t>
  </si>
  <si>
    <t>80.000 - 85.000</t>
  </si>
  <si>
    <t>85.000 - 90.000</t>
  </si>
  <si>
    <t>16.000-18.000</t>
  </si>
  <si>
    <t>14.000-18.000</t>
  </si>
  <si>
    <t>390.000 - 420.000</t>
  </si>
  <si>
    <t>370.000 - 420.000</t>
  </si>
  <si>
    <t>1.300 - 1.600</t>
  </si>
  <si>
    <t>đồng/bình</t>
  </si>
  <si>
    <t>360.000 - 410.000</t>
  </si>
  <si>
    <t>Đồng/bao</t>
  </si>
  <si>
    <t>980.000-1.030.000</t>
  </si>
  <si>
    <t>25.000-26.000</t>
  </si>
  <si>
    <t>17.000 -18.000</t>
  </si>
  <si>
    <t>12.000-13000</t>
  </si>
  <si>
    <t>BẢNG GIÁ THỊ TRƯỜNG THÁNG 02 NĂM 2025</t>
  </si>
  <si>
    <t>(Ban hành kèm theo Báo cáo số:              /BC-STC ngày      /03/2025 của Sở Tài chính tỉnh Hậu Giang)</t>
  </si>
  <si>
    <t>580.000-630.000</t>
  </si>
  <si>
    <t>900.000-950.000</t>
  </si>
  <si>
    <t>12.000-14.000</t>
  </si>
  <si>
    <t>65.000-67.000</t>
  </si>
  <si>
    <t>Tên tệp:T2-2025-HAG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</si>
</sst>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_);_(* \(#,##0\);_(* &quot;-&quot;??_);_(@_)"/>
    <numFmt numFmtId="166" formatCode="0.0"/>
  </numFmts>
  <fonts count="21" x14ac:knownFonts="1">
    <font>
      <sz val="11"/>
      <color theme="1"/>
      <name val="Arial"/>
      <family val="2"/>
      <scheme val="minor"/>
    </font>
    <font>
      <sz val="11"/>
      <color theme="1"/>
      <name val="Arial"/>
      <family val="2"/>
      <scheme val="minor"/>
    </font>
    <font>
      <sz val="13"/>
      <color theme="1"/>
      <name val="Arial"/>
      <family val="2"/>
      <scheme val="minor"/>
    </font>
    <font>
      <b/>
      <sz val="13"/>
      <color rgb="FF000000"/>
      <name val="Times New Roman"/>
      <family val="1"/>
    </font>
    <font>
      <b/>
      <sz val="13"/>
      <color theme="1"/>
      <name val="Times New Roman"/>
      <family val="1"/>
    </font>
    <font>
      <i/>
      <sz val="13"/>
      <color rgb="FF000000"/>
      <name val="Times New Roman"/>
      <family val="1"/>
    </font>
    <font>
      <sz val="13"/>
      <color theme="1"/>
      <name val="Times New Roman"/>
      <family val="1"/>
    </font>
    <font>
      <b/>
      <sz val="11"/>
      <color rgb="FF000000"/>
      <name val="Times New Roman"/>
      <family val="1"/>
    </font>
    <font>
      <sz val="11"/>
      <color rgb="FF000000"/>
      <name val="Times New Roman"/>
      <family val="1"/>
    </font>
    <font>
      <i/>
      <sz val="11"/>
      <color rgb="FF000000"/>
      <name val="Times New Roman"/>
      <family val="1"/>
    </font>
    <font>
      <sz val="11"/>
      <name val="Times New Roman"/>
      <family val="1"/>
    </font>
    <font>
      <sz val="11"/>
      <color indexed="8"/>
      <name val="Times New Roman"/>
      <family val="1"/>
      <charset val="163"/>
    </font>
    <font>
      <sz val="11"/>
      <color indexed="8"/>
      <name val="Times New Roman"/>
      <family val="1"/>
    </font>
    <font>
      <i/>
      <sz val="11"/>
      <name val="Times New Roman"/>
      <family val="1"/>
    </font>
    <font>
      <sz val="12"/>
      <color theme="1"/>
      <name val="Times New Roman"/>
      <family val="1"/>
    </font>
    <font>
      <sz val="13"/>
      <name val="Times New Roman"/>
      <family val="1"/>
    </font>
    <font>
      <sz val="10"/>
      <name val="Arial"/>
      <family val="2"/>
    </font>
    <font>
      <sz val="13"/>
      <color rgb="FF000000"/>
      <name val="Times New Roman"/>
      <family val="1"/>
    </font>
    <font>
      <sz val="13"/>
      <color rgb="FFFF0000"/>
      <name val="Times New Roman"/>
      <family val="1"/>
    </font>
    <font>
      <i/>
      <sz val="12"/>
      <color rgb="FF000000"/>
      <name val="Times New Roman"/>
      <family val="1"/>
    </font>
    <font>
      <i/>
      <sz val="13"/>
      <color theme="1"/>
      <name val="Times New Roman"/>
      <family val="1"/>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164" fontId="16" fillId="0" borderId="0" applyFont="0" applyFill="0" applyBorder="0" applyAlignment="0" applyProtection="0"/>
  </cellStyleXfs>
  <cellXfs count="70">
    <xf numFmtId="0" fontId="0" fillId="0" borderId="0" xfId="0"/>
    <xf numFmtId="0" fontId="2" fillId="0" borderId="0" xfId="0" applyFont="1"/>
    <xf numFmtId="0" fontId="6" fillId="0" borderId="0" xfId="0" applyFont="1" applyAlignment="1">
      <alignment horizontal="center"/>
    </xf>
    <xf numFmtId="0" fontId="5" fillId="0" borderId="0" xfId="0" applyFont="1" applyBorder="1" applyAlignment="1">
      <alignment horizontal="center" vertical="center" wrapText="1"/>
    </xf>
    <xf numFmtId="0" fontId="2" fillId="0" borderId="0" xfId="0" applyFont="1" applyAlignment="1">
      <alignment horizontal="center"/>
    </xf>
    <xf numFmtId="0" fontId="7" fillId="3" borderId="1" xfId="0" applyFont="1" applyFill="1" applyBorder="1" applyAlignment="1">
      <alignment horizontal="center" vertical="center" wrapText="1"/>
    </xf>
    <xf numFmtId="0" fontId="8" fillId="3" borderId="1" xfId="0" quotePrefix="1" applyFont="1" applyFill="1" applyBorder="1" applyAlignment="1">
      <alignment horizontal="center" vertical="center" wrapText="1"/>
    </xf>
    <xf numFmtId="0" fontId="8" fillId="3" borderId="1" xfId="0" applyFont="1" applyFill="1" applyBorder="1" applyAlignment="1">
      <alignment horizontal="center" vertical="center" wrapText="1"/>
    </xf>
    <xf numFmtId="3" fontId="8" fillId="3" borderId="1" xfId="0" applyNumberFormat="1" applyFont="1" applyFill="1" applyBorder="1" applyAlignment="1">
      <alignment horizontal="center" vertical="center" wrapText="1"/>
    </xf>
    <xf numFmtId="0" fontId="8" fillId="3" borderId="1" xfId="0" applyFont="1" applyFill="1" applyBorder="1" applyAlignment="1">
      <alignment vertical="center" wrapText="1"/>
    </xf>
    <xf numFmtId="0" fontId="9" fillId="3" borderId="1" xfId="0" applyFont="1" applyFill="1" applyBorder="1" applyAlignment="1">
      <alignment vertical="center" wrapText="1"/>
    </xf>
    <xf numFmtId="3" fontId="11" fillId="2" borderId="1" xfId="0" applyNumberFormat="1" applyFont="1" applyFill="1" applyBorder="1" applyAlignment="1" applyProtection="1">
      <alignment horizontal="left" vertical="center" wrapText="1"/>
      <protection locked="0"/>
    </xf>
    <xf numFmtId="0" fontId="12" fillId="0" borderId="1" xfId="0" applyFont="1" applyBorder="1" applyAlignment="1">
      <alignment horizontal="left"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vertical="center" wrapText="1"/>
    </xf>
    <xf numFmtId="0" fontId="13"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3" fontId="10" fillId="3" borderId="1" xfId="0" applyNumberFormat="1" applyFont="1" applyFill="1" applyBorder="1" applyAlignment="1">
      <alignment vertical="center" wrapText="1"/>
    </xf>
    <xf numFmtId="3" fontId="10" fillId="2" borderId="1" xfId="1" applyNumberFormat="1" applyFont="1" applyFill="1" applyBorder="1" applyAlignment="1" applyProtection="1">
      <alignment horizontal="right" vertical="center" wrapText="1"/>
      <protection locked="0"/>
    </xf>
    <xf numFmtId="0" fontId="0" fillId="0" borderId="1" xfId="0" applyFont="1" applyBorder="1" applyAlignment="1">
      <alignment horizontal="center"/>
    </xf>
    <xf numFmtId="0" fontId="8" fillId="3" borderId="5" xfId="0" applyFont="1" applyFill="1" applyBorder="1" applyAlignment="1">
      <alignment vertical="center" wrapText="1"/>
    </xf>
    <xf numFmtId="0" fontId="7" fillId="3" borderId="1" xfId="0" applyFont="1" applyFill="1" applyBorder="1" applyAlignment="1">
      <alignment vertic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vertical="center" wrapText="1"/>
    </xf>
    <xf numFmtId="165" fontId="15" fillId="3" borderId="1" xfId="1" applyNumberFormat="1" applyFont="1" applyFill="1" applyBorder="1" applyAlignment="1">
      <alignment horizontal="right" vertical="center" wrapText="1"/>
    </xf>
    <xf numFmtId="165" fontId="15" fillId="3" borderId="1" xfId="0" applyNumberFormat="1" applyFont="1" applyFill="1" applyBorder="1" applyAlignment="1">
      <alignment horizontal="right" vertical="center" wrapText="1"/>
    </xf>
    <xf numFmtId="164" fontId="6" fillId="0" borderId="2" xfId="2" applyFont="1" applyFill="1" applyBorder="1" applyAlignment="1" applyProtection="1">
      <alignment horizontal="right" vertical="center"/>
    </xf>
    <xf numFmtId="0" fontId="15" fillId="3" borderId="1" xfId="0" applyFont="1" applyFill="1" applyBorder="1" applyAlignment="1">
      <alignment horizontal="justify" vertical="center" wrapText="1"/>
    </xf>
    <xf numFmtId="0" fontId="15" fillId="3" borderId="1" xfId="0" quotePrefix="1" applyFont="1" applyFill="1" applyBorder="1" applyAlignment="1">
      <alignment horizontal="center" vertical="center" wrapText="1"/>
    </xf>
    <xf numFmtId="165" fontId="10" fillId="3" borderId="1" xfId="1" applyNumberFormat="1" applyFont="1" applyFill="1" applyBorder="1" applyAlignment="1">
      <alignment horizontal="center" vertical="center" wrapText="1"/>
    </xf>
    <xf numFmtId="0" fontId="17" fillId="3" borderId="1" xfId="0" applyFont="1" applyFill="1" applyBorder="1" applyAlignment="1">
      <alignment vertical="center" wrapText="1"/>
    </xf>
    <xf numFmtId="0" fontId="17" fillId="3" borderId="1" xfId="0" applyFont="1" applyFill="1" applyBorder="1" applyAlignment="1">
      <alignment horizontal="justify" vertical="center" wrapText="1"/>
    </xf>
    <xf numFmtId="0" fontId="15" fillId="3" borderId="1" xfId="0" applyFont="1" applyFill="1" applyBorder="1" applyAlignment="1">
      <alignment horizontal="left" vertical="center" wrapText="1"/>
    </xf>
    <xf numFmtId="165" fontId="15" fillId="3" borderId="1" xfId="2" applyNumberFormat="1" applyFont="1" applyFill="1" applyBorder="1" applyAlignment="1">
      <alignment horizontal="right" vertical="center" wrapText="1"/>
    </xf>
    <xf numFmtId="165" fontId="18" fillId="3" borderId="1" xfId="2" applyNumberFormat="1" applyFont="1" applyFill="1" applyBorder="1" applyAlignment="1">
      <alignment horizontal="right" vertical="center" wrapText="1"/>
    </xf>
    <xf numFmtId="165" fontId="10" fillId="3" borderId="1" xfId="2" applyNumberFormat="1" applyFont="1" applyFill="1" applyBorder="1" applyAlignment="1">
      <alignment vertical="center" wrapText="1"/>
    </xf>
    <xf numFmtId="165" fontId="10" fillId="3" borderId="1" xfId="2" applyNumberFormat="1" applyFont="1" applyFill="1" applyBorder="1" applyAlignment="1">
      <alignment horizontal="right" vertical="center" wrapText="1"/>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7" fillId="3" borderId="1" xfId="0" applyFont="1" applyFill="1" applyBorder="1" applyAlignment="1">
      <alignment vertical="center" wrapText="1"/>
    </xf>
    <xf numFmtId="0" fontId="3" fillId="0" borderId="0" xfId="0" applyFont="1" applyAlignment="1">
      <alignment horizontal="center" vertical="center" wrapText="1"/>
    </xf>
    <xf numFmtId="0" fontId="3" fillId="3" borderId="0" xfId="0" applyFont="1" applyFill="1" applyAlignment="1">
      <alignment horizontal="center" vertical="center" wrapText="1"/>
    </xf>
    <xf numFmtId="0" fontId="5" fillId="0" borderId="0" xfId="0" applyFont="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4" fillId="0" borderId="0" xfId="0" applyFont="1" applyAlignment="1">
      <alignment horizontal="center" vertical="center"/>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3" xfId="0" applyFont="1" applyFill="1" applyBorder="1" applyAlignment="1">
      <alignment horizontal="center" vertical="center" wrapText="1"/>
    </xf>
    <xf numFmtId="3" fontId="6" fillId="3" borderId="1" xfId="0" applyNumberFormat="1" applyFont="1" applyFill="1" applyBorder="1" applyAlignment="1">
      <alignment horizontal="center" vertical="center" wrapText="1"/>
    </xf>
    <xf numFmtId="0" fontId="19" fillId="3" borderId="4" xfId="0" applyFont="1" applyFill="1" applyBorder="1" applyAlignment="1">
      <alignment horizontal="center" vertical="top" wrapText="1"/>
    </xf>
    <xf numFmtId="0" fontId="20" fillId="3" borderId="1" xfId="0" applyFont="1" applyFill="1" applyBorder="1" applyAlignment="1">
      <alignment vertical="center" wrapText="1"/>
    </xf>
    <xf numFmtId="0" fontId="6" fillId="3" borderId="1" xfId="0" applyFont="1" applyFill="1" applyBorder="1" applyAlignment="1">
      <alignment horizontal="justify" vertical="center" wrapText="1"/>
    </xf>
    <xf numFmtId="0" fontId="6" fillId="3" borderId="4" xfId="0" applyFont="1" applyFill="1" applyBorder="1" applyAlignment="1">
      <alignment horizontal="center" vertical="center" wrapText="1"/>
    </xf>
    <xf numFmtId="3" fontId="6" fillId="3" borderId="1" xfId="0" quotePrefix="1" applyNumberFormat="1" applyFont="1" applyFill="1" applyBorder="1" applyAlignment="1">
      <alignment horizontal="center" vertical="center" wrapText="1"/>
    </xf>
    <xf numFmtId="0" fontId="19" fillId="3" borderId="5" xfId="0" applyFont="1" applyFill="1" applyBorder="1" applyAlignment="1">
      <alignment horizontal="center" vertical="top" wrapText="1"/>
    </xf>
    <xf numFmtId="0" fontId="6" fillId="3" borderId="1" xfId="0" applyFont="1" applyFill="1" applyBorder="1" applyAlignment="1">
      <alignment horizontal="center" vertical="center" wrapText="1"/>
    </xf>
    <xf numFmtId="165" fontId="6" fillId="3" borderId="1" xfId="1" applyNumberFormat="1" applyFont="1" applyFill="1" applyBorder="1" applyAlignment="1">
      <alignment horizontal="justify" vertical="center" wrapText="1"/>
    </xf>
    <xf numFmtId="165" fontId="6" fillId="3" borderId="1" xfId="1" applyNumberFormat="1" applyFont="1" applyFill="1" applyBorder="1" applyAlignment="1">
      <alignment horizontal="right" vertical="center" wrapText="1"/>
    </xf>
    <xf numFmtId="166" fontId="6" fillId="3" borderId="1" xfId="0" applyNumberFormat="1" applyFont="1" applyFill="1" applyBorder="1" applyAlignment="1">
      <alignment horizontal="justify" vertical="center" wrapText="1"/>
    </xf>
    <xf numFmtId="0" fontId="6" fillId="3" borderId="5" xfId="0" applyFont="1" applyFill="1" applyBorder="1" applyAlignment="1">
      <alignment horizontal="center" vertical="center" wrapText="1"/>
    </xf>
    <xf numFmtId="0" fontId="19" fillId="3" borderId="4" xfId="0" applyFont="1" applyFill="1" applyBorder="1" applyAlignment="1">
      <alignment horizontal="center" vertical="center" wrapText="1"/>
    </xf>
    <xf numFmtId="3" fontId="6" fillId="3" borderId="1" xfId="0" applyNumberFormat="1" applyFont="1" applyFill="1" applyBorder="1" applyAlignment="1">
      <alignment horizontal="right" vertical="center" wrapText="1"/>
    </xf>
    <xf numFmtId="0" fontId="19" fillId="3" borderId="5"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6" fillId="3" borderId="3" xfId="0" applyFont="1" applyFill="1" applyBorder="1" applyAlignment="1">
      <alignment horizontal="center" vertical="center" wrapText="1"/>
    </xf>
  </cellXfs>
  <cellStyles count="3">
    <cellStyle name="Comma" xfId="1" builtinId="3"/>
    <cellStyle name="Comma 4"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8"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8"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8"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8"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8"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8"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8"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8"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tabSelected="1" zoomScale="66" zoomScaleNormal="66" workbookViewId="0">
      <pane ySplit="7" topLeftCell="A14" activePane="bottomLeft" state="frozen"/>
      <selection pane="bottomLeft" activeCell="H16" sqref="H16"/>
    </sheetView>
  </sheetViews>
  <sheetFormatPr defaultColWidth="9.09765625" defaultRowHeight="16.8" x14ac:dyDescent="0.3"/>
  <cols>
    <col min="1" max="1" width="4.59765625" style="1" customWidth="1"/>
    <col min="2" max="2" width="6.8984375" style="1" customWidth="1"/>
    <col min="3" max="3" width="21.09765625" style="1" customWidth="1"/>
    <col min="4" max="4" width="17.296875" style="1" customWidth="1"/>
    <col min="5" max="5" width="7.8984375" style="4" customWidth="1"/>
    <col min="6" max="6" width="9.19921875" style="2" customWidth="1"/>
    <col min="7" max="7" width="11.296875" style="1" customWidth="1"/>
    <col min="8" max="8" width="10.8984375" style="1" customWidth="1"/>
    <col min="9" max="9" width="10.59765625" style="1" customWidth="1"/>
    <col min="10" max="10" width="9.8984375" style="1" customWidth="1"/>
    <col min="11" max="11" width="13.69921875" style="1" customWidth="1"/>
    <col min="12" max="12" width="6.8984375" style="4" customWidth="1"/>
    <col min="13" max="16384" width="9.09765625" style="1"/>
  </cols>
  <sheetData>
    <row r="1" spans="1:12" ht="31.5" customHeight="1" x14ac:dyDescent="0.3">
      <c r="A1" s="41" t="s">
        <v>134</v>
      </c>
      <c r="B1" s="41"/>
      <c r="C1" s="41"/>
      <c r="D1" s="41"/>
      <c r="E1" s="41"/>
      <c r="F1" s="41"/>
      <c r="G1" s="41"/>
      <c r="H1" s="41"/>
      <c r="I1" s="41"/>
      <c r="J1" s="41"/>
      <c r="K1" s="41"/>
      <c r="L1" s="41"/>
    </row>
    <row r="2" spans="1:12" ht="30.75" customHeight="1" x14ac:dyDescent="0.3">
      <c r="A2" s="42" t="s">
        <v>96</v>
      </c>
      <c r="B2" s="42"/>
      <c r="C2" s="42"/>
      <c r="J2" s="47" t="s">
        <v>183</v>
      </c>
      <c r="K2" s="47"/>
      <c r="L2" s="47"/>
    </row>
    <row r="3" spans="1:12" x14ac:dyDescent="0.3">
      <c r="A3" s="41" t="s">
        <v>177</v>
      </c>
      <c r="B3" s="41"/>
      <c r="C3" s="41"/>
      <c r="D3" s="41"/>
      <c r="E3" s="41"/>
      <c r="F3" s="41"/>
      <c r="G3" s="41"/>
      <c r="H3" s="41"/>
      <c r="I3" s="41"/>
      <c r="J3" s="41"/>
      <c r="K3" s="41"/>
      <c r="L3" s="41"/>
    </row>
    <row r="4" spans="1:12" ht="16.95" customHeight="1" x14ac:dyDescent="0.3">
      <c r="A4" s="43" t="s">
        <v>178</v>
      </c>
      <c r="B4" s="43"/>
      <c r="C4" s="43"/>
      <c r="D4" s="43"/>
      <c r="E4" s="43"/>
      <c r="F4" s="43"/>
      <c r="G4" s="43"/>
      <c r="H4" s="43"/>
      <c r="I4" s="43"/>
      <c r="J4" s="43"/>
      <c r="K4" s="43"/>
      <c r="L4" s="43"/>
    </row>
    <row r="5" spans="1:12" ht="16.95" customHeight="1" x14ac:dyDescent="0.3">
      <c r="A5" s="3"/>
      <c r="B5" s="3"/>
      <c r="C5" s="3"/>
      <c r="D5" s="3"/>
      <c r="E5" s="3"/>
      <c r="F5" s="3"/>
      <c r="G5" s="3"/>
      <c r="H5" s="3"/>
      <c r="I5" s="3"/>
      <c r="J5" s="3"/>
      <c r="K5" s="3"/>
      <c r="L5" s="3"/>
    </row>
    <row r="6" spans="1:12" ht="55.2" x14ac:dyDescent="0.3">
      <c r="A6" s="5" t="s">
        <v>0</v>
      </c>
      <c r="B6" s="5" t="s">
        <v>1</v>
      </c>
      <c r="C6" s="5" t="s">
        <v>2</v>
      </c>
      <c r="D6" s="5" t="s">
        <v>3</v>
      </c>
      <c r="E6" s="5" t="s">
        <v>4</v>
      </c>
      <c r="F6" s="5" t="s">
        <v>5</v>
      </c>
      <c r="G6" s="5" t="s">
        <v>6</v>
      </c>
      <c r="H6" s="5" t="s">
        <v>7</v>
      </c>
      <c r="I6" s="5" t="s">
        <v>8</v>
      </c>
      <c r="J6" s="5" t="s">
        <v>9</v>
      </c>
      <c r="K6" s="5" t="s">
        <v>10</v>
      </c>
      <c r="L6" s="5" t="s">
        <v>11</v>
      </c>
    </row>
    <row r="7" spans="1:12" x14ac:dyDescent="0.3">
      <c r="A7" s="6" t="s">
        <v>12</v>
      </c>
      <c r="B7" s="6" t="s">
        <v>13</v>
      </c>
      <c r="C7" s="6" t="s">
        <v>14</v>
      </c>
      <c r="D7" s="6" t="s">
        <v>15</v>
      </c>
      <c r="E7" s="6" t="s">
        <v>16</v>
      </c>
      <c r="F7" s="6" t="s">
        <v>17</v>
      </c>
      <c r="G7" s="6" t="s">
        <v>18</v>
      </c>
      <c r="H7" s="6" t="s">
        <v>19</v>
      </c>
      <c r="I7" s="7" t="s">
        <v>20</v>
      </c>
      <c r="J7" s="7" t="s">
        <v>21</v>
      </c>
      <c r="K7" s="6" t="s">
        <v>22</v>
      </c>
      <c r="L7" s="6" t="s">
        <v>23</v>
      </c>
    </row>
    <row r="8" spans="1:12" x14ac:dyDescent="0.3">
      <c r="A8" s="5" t="s">
        <v>24</v>
      </c>
      <c r="B8" s="5">
        <v>1</v>
      </c>
      <c r="C8" s="40" t="s">
        <v>25</v>
      </c>
      <c r="D8" s="40"/>
      <c r="E8" s="40"/>
      <c r="F8" s="40"/>
      <c r="G8" s="40"/>
      <c r="H8" s="40"/>
      <c r="I8" s="40"/>
      <c r="J8" s="40"/>
      <c r="K8" s="40"/>
      <c r="L8" s="40"/>
    </row>
    <row r="9" spans="1:12" ht="100.95" customHeight="1" x14ac:dyDescent="0.3">
      <c r="A9" s="7">
        <v>1</v>
      </c>
      <c r="B9" s="23">
        <v>1.0009999999999999</v>
      </c>
      <c r="C9" s="24" t="s">
        <v>26</v>
      </c>
      <c r="D9" s="24" t="s">
        <v>135</v>
      </c>
      <c r="E9" s="23" t="s">
        <v>28</v>
      </c>
      <c r="F9" s="16" t="s">
        <v>136</v>
      </c>
      <c r="G9" s="25">
        <v>8700</v>
      </c>
      <c r="H9" s="25">
        <v>8113</v>
      </c>
      <c r="I9" s="26">
        <f>+H9-G9</f>
        <v>-587</v>
      </c>
      <c r="J9" s="27">
        <f>IFERROR(ROUND(I9/G9*100,2),"")</f>
        <v>-6.75</v>
      </c>
      <c r="K9" s="44" t="s">
        <v>137</v>
      </c>
      <c r="L9" s="7"/>
    </row>
    <row r="10" spans="1:12" ht="152.25" customHeight="1" x14ac:dyDescent="0.3">
      <c r="A10" s="7">
        <v>2</v>
      </c>
      <c r="B10" s="23">
        <v>1.002</v>
      </c>
      <c r="C10" s="24" t="s">
        <v>29</v>
      </c>
      <c r="D10" s="24" t="s">
        <v>138</v>
      </c>
      <c r="E10" s="23" t="s">
        <v>28</v>
      </c>
      <c r="F10" s="16" t="s">
        <v>139</v>
      </c>
      <c r="G10" s="25">
        <v>20525</v>
      </c>
      <c r="H10" s="25">
        <v>20475</v>
      </c>
      <c r="I10" s="26">
        <f t="shared" ref="I10:I25" si="0">+H10-G10</f>
        <v>-50</v>
      </c>
      <c r="J10" s="27">
        <f t="shared" ref="J10:J25" si="1">IFERROR(ROUND(I10/G10*100,2),"")</f>
        <v>-0.24</v>
      </c>
      <c r="K10" s="45"/>
      <c r="L10" s="7"/>
    </row>
    <row r="11" spans="1:12" ht="40.200000000000003" customHeight="1" x14ac:dyDescent="0.3">
      <c r="A11" s="7">
        <v>3</v>
      </c>
      <c r="B11" s="23">
        <v>1.0029999999999999</v>
      </c>
      <c r="C11" s="24" t="s">
        <v>30</v>
      </c>
      <c r="D11" s="28"/>
      <c r="E11" s="23" t="s">
        <v>28</v>
      </c>
      <c r="F11" s="16" t="s">
        <v>182</v>
      </c>
      <c r="G11" s="25">
        <v>63000</v>
      </c>
      <c r="H11" s="25">
        <v>67000</v>
      </c>
      <c r="I11" s="26">
        <f t="shared" si="0"/>
        <v>4000</v>
      </c>
      <c r="J11" s="27">
        <f t="shared" si="1"/>
        <v>6.35</v>
      </c>
      <c r="K11" s="45"/>
      <c r="L11" s="7"/>
    </row>
    <row r="12" spans="1:12" ht="40.200000000000003" customHeight="1" x14ac:dyDescent="0.3">
      <c r="A12" s="7">
        <v>4</v>
      </c>
      <c r="B12" s="23">
        <v>1.004</v>
      </c>
      <c r="C12" s="24" t="s">
        <v>31</v>
      </c>
      <c r="D12" s="28"/>
      <c r="E12" s="23" t="s">
        <v>28</v>
      </c>
      <c r="F12" s="16" t="s">
        <v>140</v>
      </c>
      <c r="G12" s="25">
        <v>120500</v>
      </c>
      <c r="H12" s="25">
        <v>123750</v>
      </c>
      <c r="I12" s="26">
        <f t="shared" si="0"/>
        <v>3250</v>
      </c>
      <c r="J12" s="27">
        <f t="shared" si="1"/>
        <v>2.7</v>
      </c>
      <c r="K12" s="45"/>
      <c r="L12" s="7"/>
    </row>
    <row r="13" spans="1:12" ht="58.95" customHeight="1" x14ac:dyDescent="0.3">
      <c r="A13" s="7">
        <v>5</v>
      </c>
      <c r="B13" s="23">
        <v>1.0049999999999999</v>
      </c>
      <c r="C13" s="24" t="s">
        <v>32</v>
      </c>
      <c r="D13" s="28" t="s">
        <v>33</v>
      </c>
      <c r="E13" s="23" t="s">
        <v>28</v>
      </c>
      <c r="F13" s="16" t="s">
        <v>141</v>
      </c>
      <c r="G13" s="25">
        <v>263750</v>
      </c>
      <c r="H13" s="25">
        <v>268750</v>
      </c>
      <c r="I13" s="26">
        <f t="shared" si="0"/>
        <v>5000</v>
      </c>
      <c r="J13" s="27">
        <f t="shared" si="1"/>
        <v>1.9</v>
      </c>
      <c r="K13" s="45"/>
      <c r="L13" s="7"/>
    </row>
    <row r="14" spans="1:12" ht="58.95" customHeight="1" x14ac:dyDescent="0.3">
      <c r="A14" s="7">
        <v>6</v>
      </c>
      <c r="B14" s="23">
        <v>1.006</v>
      </c>
      <c r="C14" s="24" t="s">
        <v>34</v>
      </c>
      <c r="D14" s="28" t="s">
        <v>142</v>
      </c>
      <c r="E14" s="23" t="s">
        <v>28</v>
      </c>
      <c r="F14" s="16" t="s">
        <v>143</v>
      </c>
      <c r="G14" s="25">
        <v>246250</v>
      </c>
      <c r="H14" s="25">
        <v>243750</v>
      </c>
      <c r="I14" s="26">
        <f t="shared" si="0"/>
        <v>-2500</v>
      </c>
      <c r="J14" s="27">
        <f t="shared" si="1"/>
        <v>-1.02</v>
      </c>
      <c r="K14" s="45"/>
      <c r="L14" s="7"/>
    </row>
    <row r="15" spans="1:12" ht="58.95" customHeight="1" x14ac:dyDescent="0.3">
      <c r="A15" s="7">
        <v>7</v>
      </c>
      <c r="B15" s="23">
        <v>1.0069999999999999</v>
      </c>
      <c r="C15" s="24" t="s">
        <v>35</v>
      </c>
      <c r="D15" s="28" t="s">
        <v>144</v>
      </c>
      <c r="E15" s="23" t="s">
        <v>28</v>
      </c>
      <c r="F15" s="16" t="s">
        <v>140</v>
      </c>
      <c r="G15" s="25">
        <v>121250</v>
      </c>
      <c r="H15" s="25">
        <v>121250</v>
      </c>
      <c r="I15" s="26">
        <f t="shared" si="0"/>
        <v>0</v>
      </c>
      <c r="J15" s="27">
        <f t="shared" si="1"/>
        <v>0</v>
      </c>
      <c r="K15" s="45"/>
      <c r="L15" s="7"/>
    </row>
    <row r="16" spans="1:12" ht="58.95" customHeight="1" x14ac:dyDescent="0.3">
      <c r="A16" s="7">
        <v>8</v>
      </c>
      <c r="B16" s="23">
        <v>1.008</v>
      </c>
      <c r="C16" s="24" t="s">
        <v>145</v>
      </c>
      <c r="D16" s="28" t="s">
        <v>146</v>
      </c>
      <c r="E16" s="23" t="s">
        <v>28</v>
      </c>
      <c r="F16" s="16" t="s">
        <v>147</v>
      </c>
      <c r="G16" s="25">
        <v>78750</v>
      </c>
      <c r="H16" s="25">
        <v>77000</v>
      </c>
      <c r="I16" s="26">
        <f t="shared" si="0"/>
        <v>-1750</v>
      </c>
      <c r="J16" s="27">
        <f t="shared" si="1"/>
        <v>-2.2200000000000002</v>
      </c>
      <c r="K16" s="45"/>
      <c r="L16" s="7"/>
    </row>
    <row r="17" spans="1:12" ht="58.95" customHeight="1" x14ac:dyDescent="0.3">
      <c r="A17" s="7">
        <v>9</v>
      </c>
      <c r="B17" s="23">
        <v>1.0089999999999999</v>
      </c>
      <c r="C17" s="24" t="s">
        <v>36</v>
      </c>
      <c r="D17" s="28" t="s">
        <v>148</v>
      </c>
      <c r="E17" s="23" t="s">
        <v>28</v>
      </c>
      <c r="F17" s="16" t="s">
        <v>149</v>
      </c>
      <c r="G17" s="25">
        <v>77625</v>
      </c>
      <c r="H17" s="25">
        <v>80700</v>
      </c>
      <c r="I17" s="26">
        <f t="shared" si="0"/>
        <v>3075</v>
      </c>
      <c r="J17" s="27">
        <f t="shared" si="1"/>
        <v>3.96</v>
      </c>
      <c r="K17" s="45"/>
      <c r="L17" s="7"/>
    </row>
    <row r="18" spans="1:12" ht="58.95" customHeight="1" x14ac:dyDescent="0.3">
      <c r="A18" s="7">
        <v>10</v>
      </c>
      <c r="B18" s="29" t="s">
        <v>150</v>
      </c>
      <c r="C18" s="24" t="s">
        <v>151</v>
      </c>
      <c r="D18" s="28" t="s">
        <v>148</v>
      </c>
      <c r="E18" s="23" t="s">
        <v>28</v>
      </c>
      <c r="F18" s="16" t="s">
        <v>149</v>
      </c>
      <c r="G18" s="25">
        <v>77500</v>
      </c>
      <c r="H18" s="25">
        <v>77500</v>
      </c>
      <c r="I18" s="26">
        <f t="shared" si="0"/>
        <v>0</v>
      </c>
      <c r="J18" s="27">
        <f t="shared" si="1"/>
        <v>0</v>
      </c>
      <c r="K18" s="45"/>
      <c r="L18" s="7"/>
    </row>
    <row r="19" spans="1:12" ht="58.95" customHeight="1" x14ac:dyDescent="0.3">
      <c r="A19" s="7">
        <v>11</v>
      </c>
      <c r="B19" s="23">
        <v>1.0109999999999999</v>
      </c>
      <c r="C19" s="24" t="s">
        <v>152</v>
      </c>
      <c r="D19" s="28" t="s">
        <v>37</v>
      </c>
      <c r="E19" s="23" t="s">
        <v>28</v>
      </c>
      <c r="F19" s="30" t="s">
        <v>153</v>
      </c>
      <c r="G19" s="25">
        <v>138750</v>
      </c>
      <c r="H19" s="25">
        <v>132500</v>
      </c>
      <c r="I19" s="26">
        <f t="shared" si="0"/>
        <v>-6250</v>
      </c>
      <c r="J19" s="27">
        <f t="shared" si="1"/>
        <v>-4.5</v>
      </c>
      <c r="K19" s="45"/>
      <c r="L19" s="7"/>
    </row>
    <row r="20" spans="1:12" ht="58.95" customHeight="1" x14ac:dyDescent="0.3">
      <c r="A20" s="7">
        <v>12</v>
      </c>
      <c r="B20" s="23">
        <v>1.012</v>
      </c>
      <c r="C20" s="31" t="s">
        <v>154</v>
      </c>
      <c r="D20" s="32" t="s">
        <v>38</v>
      </c>
      <c r="E20" s="23" t="s">
        <v>28</v>
      </c>
      <c r="F20" s="16" t="s">
        <v>155</v>
      </c>
      <c r="G20" s="25">
        <v>17250</v>
      </c>
      <c r="H20" s="25">
        <v>17250</v>
      </c>
      <c r="I20" s="26">
        <f t="shared" si="0"/>
        <v>0</v>
      </c>
      <c r="J20" s="27">
        <f t="shared" si="1"/>
        <v>0</v>
      </c>
      <c r="K20" s="45"/>
      <c r="L20" s="7"/>
    </row>
    <row r="21" spans="1:12" ht="58.95" customHeight="1" x14ac:dyDescent="0.3">
      <c r="A21" s="7">
        <v>13</v>
      </c>
      <c r="B21" s="23">
        <v>1.0129999999999999</v>
      </c>
      <c r="C21" s="31" t="s">
        <v>39</v>
      </c>
      <c r="D21" s="28" t="s">
        <v>40</v>
      </c>
      <c r="E21" s="23" t="s">
        <v>28</v>
      </c>
      <c r="F21" s="16" t="s">
        <v>156</v>
      </c>
      <c r="G21" s="25">
        <v>14750</v>
      </c>
      <c r="H21" s="25">
        <v>17500</v>
      </c>
      <c r="I21" s="26">
        <f t="shared" si="0"/>
        <v>2750</v>
      </c>
      <c r="J21" s="27">
        <f t="shared" si="1"/>
        <v>18.64</v>
      </c>
      <c r="K21" s="45"/>
      <c r="L21" s="7"/>
    </row>
    <row r="22" spans="1:12" ht="58.95" customHeight="1" x14ac:dyDescent="0.3">
      <c r="A22" s="7">
        <v>14</v>
      </c>
      <c r="B22" s="23">
        <v>1.014</v>
      </c>
      <c r="C22" s="31" t="s">
        <v>41</v>
      </c>
      <c r="D22" s="28" t="s">
        <v>42</v>
      </c>
      <c r="E22" s="23" t="s">
        <v>28</v>
      </c>
      <c r="F22" s="16" t="s">
        <v>157</v>
      </c>
      <c r="G22" s="25">
        <v>16675</v>
      </c>
      <c r="H22" s="25">
        <v>21650</v>
      </c>
      <c r="I22" s="26">
        <f t="shared" si="0"/>
        <v>4975</v>
      </c>
      <c r="J22" s="27">
        <f t="shared" si="1"/>
        <v>29.84</v>
      </c>
      <c r="K22" s="45"/>
      <c r="L22" s="7"/>
    </row>
    <row r="23" spans="1:12" ht="58.95" customHeight="1" x14ac:dyDescent="0.3">
      <c r="A23" s="7">
        <v>15</v>
      </c>
      <c r="B23" s="23">
        <v>1.0149999999999999</v>
      </c>
      <c r="C23" s="31" t="s">
        <v>158</v>
      </c>
      <c r="D23" s="32" t="s">
        <v>43</v>
      </c>
      <c r="E23" s="23" t="s">
        <v>28</v>
      </c>
      <c r="F23" s="16" t="s">
        <v>159</v>
      </c>
      <c r="G23" s="25">
        <v>28338</v>
      </c>
      <c r="H23" s="25">
        <v>28750</v>
      </c>
      <c r="I23" s="26">
        <f t="shared" si="0"/>
        <v>412</v>
      </c>
      <c r="J23" s="27">
        <f t="shared" si="1"/>
        <v>1.45</v>
      </c>
      <c r="K23" s="45"/>
      <c r="L23" s="7"/>
    </row>
    <row r="24" spans="1:12" ht="27.6" x14ac:dyDescent="0.3">
      <c r="A24" s="7">
        <v>16</v>
      </c>
      <c r="B24" s="23">
        <v>1.016</v>
      </c>
      <c r="C24" s="31" t="s">
        <v>44</v>
      </c>
      <c r="D24" s="33" t="s">
        <v>45</v>
      </c>
      <c r="E24" s="23" t="s">
        <v>28</v>
      </c>
      <c r="F24" s="16" t="s">
        <v>160</v>
      </c>
      <c r="G24" s="25">
        <v>210000</v>
      </c>
      <c r="H24" s="25">
        <v>210000</v>
      </c>
      <c r="I24" s="26">
        <f t="shared" si="0"/>
        <v>0</v>
      </c>
      <c r="J24" s="27">
        <f t="shared" si="1"/>
        <v>0</v>
      </c>
      <c r="K24" s="45"/>
      <c r="L24" s="7"/>
    </row>
    <row r="25" spans="1:12" ht="154.19999999999999" customHeight="1" x14ac:dyDescent="0.3">
      <c r="A25" s="7">
        <v>17</v>
      </c>
      <c r="B25" s="23">
        <v>1.0169999999999999</v>
      </c>
      <c r="C25" s="31" t="s">
        <v>46</v>
      </c>
      <c r="D25" s="33" t="s">
        <v>161</v>
      </c>
      <c r="E25" s="23" t="s">
        <v>28</v>
      </c>
      <c r="F25" s="16" t="s">
        <v>162</v>
      </c>
      <c r="G25" s="25">
        <v>31250</v>
      </c>
      <c r="H25" s="25">
        <v>30500</v>
      </c>
      <c r="I25" s="26">
        <f t="shared" si="0"/>
        <v>-750</v>
      </c>
      <c r="J25" s="27">
        <f t="shared" si="1"/>
        <v>-2.4</v>
      </c>
      <c r="K25" s="46"/>
      <c r="L25" s="7"/>
    </row>
    <row r="26" spans="1:12" x14ac:dyDescent="0.3">
      <c r="A26" s="5" t="s">
        <v>47</v>
      </c>
      <c r="B26" s="5">
        <v>2</v>
      </c>
      <c r="C26" s="40" t="s">
        <v>48</v>
      </c>
      <c r="D26" s="40"/>
      <c r="E26" s="40"/>
      <c r="F26" s="40"/>
      <c r="G26" s="40"/>
      <c r="H26" s="40"/>
      <c r="I26" s="40"/>
      <c r="J26" s="40"/>
      <c r="K26" s="40"/>
      <c r="L26" s="40"/>
    </row>
    <row r="27" spans="1:12" ht="57" customHeight="1" x14ac:dyDescent="0.3">
      <c r="A27" s="22">
        <v>18</v>
      </c>
      <c r="B27" s="53">
        <v>2001</v>
      </c>
      <c r="C27" s="31" t="s">
        <v>49</v>
      </c>
      <c r="D27" s="54" t="s">
        <v>27</v>
      </c>
      <c r="E27" s="55" t="s">
        <v>172</v>
      </c>
      <c r="F27" s="56"/>
      <c r="G27" s="56"/>
      <c r="H27" s="56"/>
      <c r="I27" s="56"/>
      <c r="J27" s="56"/>
      <c r="K27" s="57" t="s">
        <v>133</v>
      </c>
      <c r="L27" s="56"/>
    </row>
    <row r="28" spans="1:12" ht="57" customHeight="1" x14ac:dyDescent="0.3">
      <c r="A28" s="22" t="s">
        <v>121</v>
      </c>
      <c r="B28" s="58" t="s">
        <v>122</v>
      </c>
      <c r="C28" s="31" t="s">
        <v>123</v>
      </c>
      <c r="D28" s="59"/>
      <c r="E28" s="55" t="s">
        <v>172</v>
      </c>
      <c r="F28" s="60" t="s">
        <v>179</v>
      </c>
      <c r="G28" s="61">
        <v>580000</v>
      </c>
      <c r="H28" s="61">
        <v>600000</v>
      </c>
      <c r="I28" s="62">
        <f>H28-G28</f>
        <v>20000</v>
      </c>
      <c r="J28" s="63">
        <f>I28/G28%</f>
        <v>3.4482758620689653</v>
      </c>
      <c r="K28" s="64"/>
      <c r="L28" s="56"/>
    </row>
    <row r="29" spans="1:12" ht="57" customHeight="1" x14ac:dyDescent="0.3">
      <c r="A29" s="22" t="s">
        <v>124</v>
      </c>
      <c r="B29" s="58" t="s">
        <v>122</v>
      </c>
      <c r="C29" s="31" t="s">
        <v>125</v>
      </c>
      <c r="D29" s="59"/>
      <c r="E29" s="55" t="s">
        <v>172</v>
      </c>
      <c r="F29" s="60" t="s">
        <v>173</v>
      </c>
      <c r="G29" s="61">
        <v>1030000</v>
      </c>
      <c r="H29" s="61">
        <v>1030000</v>
      </c>
      <c r="I29" s="62">
        <f>H29-G29</f>
        <v>0</v>
      </c>
      <c r="J29" s="63">
        <f>I29/G29%</f>
        <v>0</v>
      </c>
      <c r="K29" s="64"/>
      <c r="L29" s="56"/>
    </row>
    <row r="30" spans="1:12" ht="57" customHeight="1" x14ac:dyDescent="0.3">
      <c r="A30" s="22" t="s">
        <v>126</v>
      </c>
      <c r="B30" s="58" t="s">
        <v>122</v>
      </c>
      <c r="C30" s="31" t="s">
        <v>127</v>
      </c>
      <c r="D30" s="59"/>
      <c r="E30" s="55" t="s">
        <v>172</v>
      </c>
      <c r="F30" s="60" t="s">
        <v>180</v>
      </c>
      <c r="G30" s="61">
        <v>930000</v>
      </c>
      <c r="H30" s="61">
        <v>930000</v>
      </c>
      <c r="I30" s="61">
        <f>H30-G30</f>
        <v>0</v>
      </c>
      <c r="J30" s="63">
        <f>I30/G30%</f>
        <v>0</v>
      </c>
      <c r="K30" s="64"/>
      <c r="L30" s="56"/>
    </row>
    <row r="31" spans="1:12" ht="59.4" customHeight="1" x14ac:dyDescent="0.3">
      <c r="A31" s="22">
        <v>19</v>
      </c>
      <c r="B31" s="53">
        <v>2002</v>
      </c>
      <c r="C31" s="24" t="s">
        <v>50</v>
      </c>
      <c r="D31" s="65" t="s">
        <v>27</v>
      </c>
      <c r="E31" s="55"/>
      <c r="F31" s="56"/>
      <c r="G31" s="61"/>
      <c r="H31" s="61"/>
      <c r="I31" s="66"/>
      <c r="J31" s="63"/>
      <c r="K31" s="64"/>
      <c r="L31" s="56"/>
    </row>
    <row r="32" spans="1:12" ht="46.2" customHeight="1" x14ac:dyDescent="0.3">
      <c r="A32" s="22"/>
      <c r="B32" s="58" t="s">
        <v>122</v>
      </c>
      <c r="C32" s="24" t="s">
        <v>128</v>
      </c>
      <c r="D32" s="67"/>
      <c r="E32" s="55" t="s">
        <v>129</v>
      </c>
      <c r="F32" s="56" t="s">
        <v>181</v>
      </c>
      <c r="G32" s="61">
        <v>12250</v>
      </c>
      <c r="H32" s="61">
        <v>13000</v>
      </c>
      <c r="I32" s="62">
        <f>H32-G32</f>
        <v>750</v>
      </c>
      <c r="J32" s="63">
        <f>I32/G32*100</f>
        <v>6.1224489795918364</v>
      </c>
      <c r="K32" s="64"/>
      <c r="L32" s="56"/>
    </row>
    <row r="33" spans="1:12" ht="53.4" customHeight="1" x14ac:dyDescent="0.3">
      <c r="A33" s="22"/>
      <c r="B33" s="58" t="s">
        <v>122</v>
      </c>
      <c r="C33" s="24" t="s">
        <v>130</v>
      </c>
      <c r="D33" s="67"/>
      <c r="E33" s="55" t="s">
        <v>129</v>
      </c>
      <c r="F33" s="56" t="s">
        <v>174</v>
      </c>
      <c r="G33" s="61">
        <v>25500</v>
      </c>
      <c r="H33" s="61">
        <v>25500</v>
      </c>
      <c r="I33" s="66">
        <f>H33-G33</f>
        <v>0</v>
      </c>
      <c r="J33" s="63">
        <f>I33/G33*100</f>
        <v>0</v>
      </c>
      <c r="K33" s="64"/>
      <c r="L33" s="56"/>
    </row>
    <row r="34" spans="1:12" ht="61.2" customHeight="1" x14ac:dyDescent="0.3">
      <c r="A34" s="22"/>
      <c r="B34" s="58" t="s">
        <v>122</v>
      </c>
      <c r="C34" s="24" t="s">
        <v>131</v>
      </c>
      <c r="D34" s="67"/>
      <c r="E34" s="55" t="s">
        <v>129</v>
      </c>
      <c r="F34" s="56" t="s">
        <v>175</v>
      </c>
      <c r="G34" s="61">
        <v>17500</v>
      </c>
      <c r="H34" s="61">
        <v>17500</v>
      </c>
      <c r="I34" s="66">
        <f>H34-G34</f>
        <v>0</v>
      </c>
      <c r="J34" s="63">
        <f>I34/G34*100</f>
        <v>0</v>
      </c>
      <c r="K34" s="64"/>
      <c r="L34" s="56"/>
    </row>
    <row r="35" spans="1:12" ht="61.2" customHeight="1" x14ac:dyDescent="0.3">
      <c r="A35" s="22"/>
      <c r="B35" s="58" t="s">
        <v>122</v>
      </c>
      <c r="C35" s="24" t="s">
        <v>132</v>
      </c>
      <c r="D35" s="68"/>
      <c r="E35" s="55" t="s">
        <v>129</v>
      </c>
      <c r="F35" s="56" t="s">
        <v>176</v>
      </c>
      <c r="G35" s="61">
        <v>12500</v>
      </c>
      <c r="H35" s="61">
        <v>12500</v>
      </c>
      <c r="I35" s="66">
        <f>H35-G35</f>
        <v>0</v>
      </c>
      <c r="J35" s="63">
        <f>I35/G35*100</f>
        <v>0</v>
      </c>
      <c r="K35" s="69"/>
      <c r="L35" s="56"/>
    </row>
    <row r="36" spans="1:12" x14ac:dyDescent="0.3">
      <c r="A36" s="5" t="s">
        <v>51</v>
      </c>
      <c r="B36" s="5">
        <v>3</v>
      </c>
      <c r="C36" s="40" t="s">
        <v>52</v>
      </c>
      <c r="D36" s="40"/>
      <c r="E36" s="40"/>
      <c r="F36" s="40"/>
      <c r="G36" s="40"/>
      <c r="H36" s="40"/>
      <c r="I36" s="40"/>
      <c r="J36" s="40"/>
      <c r="K36" s="40"/>
      <c r="L36" s="40"/>
    </row>
    <row r="37" spans="1:12" ht="39" customHeight="1" x14ac:dyDescent="0.3">
      <c r="A37" s="7">
        <v>20</v>
      </c>
      <c r="B37" s="8">
        <v>3001</v>
      </c>
      <c r="C37" s="9" t="s">
        <v>53</v>
      </c>
      <c r="D37" s="9" t="s">
        <v>102</v>
      </c>
      <c r="E37" s="23" t="s">
        <v>54</v>
      </c>
      <c r="F37" s="16" t="s">
        <v>163</v>
      </c>
      <c r="G37" s="34">
        <v>85000</v>
      </c>
      <c r="H37" s="34">
        <v>85000</v>
      </c>
      <c r="I37" s="8">
        <f t="shared" ref="I37:I43" si="2">IF(AND(ISNUMBER(G37),ISNUMBER(H37)),IF(AND(G37&lt;&gt;"",H37&lt;&gt;""),H37-G37,""),"")</f>
        <v>0</v>
      </c>
      <c r="J37" s="9">
        <f t="shared" ref="J37:J43" si="3">IFERROR(ROUND(I37/G37*100,2),"")</f>
        <v>0</v>
      </c>
      <c r="K37" s="48" t="s">
        <v>101</v>
      </c>
      <c r="L37" s="7"/>
    </row>
    <row r="38" spans="1:12" ht="39" customHeight="1" x14ac:dyDescent="0.3">
      <c r="A38" s="7">
        <v>21</v>
      </c>
      <c r="B38" s="8">
        <v>3002</v>
      </c>
      <c r="C38" s="9" t="s">
        <v>55</v>
      </c>
      <c r="D38" s="9" t="s">
        <v>103</v>
      </c>
      <c r="E38" s="23" t="s">
        <v>54</v>
      </c>
      <c r="F38" s="16" t="s">
        <v>164</v>
      </c>
      <c r="G38" s="34">
        <v>86750</v>
      </c>
      <c r="H38" s="34">
        <v>86750</v>
      </c>
      <c r="I38" s="8">
        <f t="shared" si="2"/>
        <v>0</v>
      </c>
      <c r="J38" s="9">
        <f t="shared" si="3"/>
        <v>0</v>
      </c>
      <c r="K38" s="49"/>
      <c r="L38" s="7"/>
    </row>
    <row r="39" spans="1:12" ht="39" customHeight="1" x14ac:dyDescent="0.3">
      <c r="A39" s="7">
        <v>22</v>
      </c>
      <c r="B39" s="8">
        <v>3003</v>
      </c>
      <c r="C39" s="9" t="s">
        <v>56</v>
      </c>
      <c r="D39" s="9" t="s">
        <v>104</v>
      </c>
      <c r="E39" s="23" t="s">
        <v>54</v>
      </c>
      <c r="F39" s="16"/>
      <c r="G39" s="35">
        <v>0</v>
      </c>
      <c r="H39" s="35">
        <v>0</v>
      </c>
      <c r="I39" s="8">
        <f t="shared" si="2"/>
        <v>0</v>
      </c>
      <c r="J39" s="9" t="str">
        <f t="shared" si="3"/>
        <v/>
      </c>
      <c r="K39" s="49"/>
      <c r="L39" s="7"/>
    </row>
    <row r="40" spans="1:12" ht="39" customHeight="1" x14ac:dyDescent="0.3">
      <c r="A40" s="7">
        <v>23</v>
      </c>
      <c r="B40" s="8">
        <v>3004</v>
      </c>
      <c r="C40" s="9" t="s">
        <v>57</v>
      </c>
      <c r="D40" s="11" t="s">
        <v>97</v>
      </c>
      <c r="E40" s="23" t="s">
        <v>28</v>
      </c>
      <c r="F40" s="36" t="s">
        <v>165</v>
      </c>
      <c r="G40" s="34">
        <v>17331</v>
      </c>
      <c r="H40" s="34">
        <v>17034</v>
      </c>
      <c r="I40" s="8">
        <f t="shared" si="2"/>
        <v>-297</v>
      </c>
      <c r="J40" s="9">
        <f t="shared" si="3"/>
        <v>-1.71</v>
      </c>
      <c r="K40" s="49"/>
      <c r="L40" s="7"/>
    </row>
    <row r="41" spans="1:12" ht="39" customHeight="1" x14ac:dyDescent="0.3">
      <c r="A41" s="7">
        <v>24</v>
      </c>
      <c r="B41" s="8">
        <v>3005</v>
      </c>
      <c r="C41" s="9" t="s">
        <v>57</v>
      </c>
      <c r="D41" s="11" t="s">
        <v>98</v>
      </c>
      <c r="E41" s="23" t="s">
        <v>28</v>
      </c>
      <c r="F41" s="36" t="s">
        <v>165</v>
      </c>
      <c r="G41" s="34">
        <v>17325</v>
      </c>
      <c r="H41" s="34">
        <v>17019</v>
      </c>
      <c r="I41" s="8">
        <f t="shared" si="2"/>
        <v>-306</v>
      </c>
      <c r="J41" s="9">
        <f t="shared" si="3"/>
        <v>-1.77</v>
      </c>
      <c r="K41" s="49"/>
      <c r="L41" s="7"/>
    </row>
    <row r="42" spans="1:12" ht="39" customHeight="1" x14ac:dyDescent="0.3">
      <c r="A42" s="7">
        <v>25</v>
      </c>
      <c r="B42" s="8">
        <v>3006</v>
      </c>
      <c r="C42" s="9" t="s">
        <v>58</v>
      </c>
      <c r="D42" s="11" t="s">
        <v>99</v>
      </c>
      <c r="E42" s="23" t="s">
        <v>28</v>
      </c>
      <c r="F42" s="36" t="s">
        <v>166</v>
      </c>
      <c r="G42" s="34">
        <v>16749</v>
      </c>
      <c r="H42" s="34">
        <v>16749</v>
      </c>
      <c r="I42" s="8">
        <f t="shared" si="2"/>
        <v>0</v>
      </c>
      <c r="J42" s="9">
        <f t="shared" si="3"/>
        <v>0</v>
      </c>
      <c r="K42" s="50"/>
      <c r="L42" s="7"/>
    </row>
    <row r="43" spans="1:12" ht="27.6" customHeight="1" x14ac:dyDescent="0.3">
      <c r="A43" s="7">
        <v>26</v>
      </c>
      <c r="B43" s="8">
        <v>3007</v>
      </c>
      <c r="C43" s="9" t="s">
        <v>59</v>
      </c>
      <c r="D43" s="9" t="s">
        <v>60</v>
      </c>
      <c r="E43" s="7" t="s">
        <v>28</v>
      </c>
      <c r="F43" s="7"/>
      <c r="G43" s="9"/>
      <c r="H43" s="9"/>
      <c r="I43" s="8" t="str">
        <f t="shared" si="2"/>
        <v/>
      </c>
      <c r="J43" s="9" t="str">
        <f t="shared" si="3"/>
        <v/>
      </c>
      <c r="K43" s="9"/>
      <c r="L43" s="48" t="s">
        <v>105</v>
      </c>
    </row>
    <row r="44" spans="1:12" ht="27.6" customHeight="1" x14ac:dyDescent="0.3">
      <c r="A44" s="7">
        <v>27</v>
      </c>
      <c r="B44" s="8">
        <v>3008</v>
      </c>
      <c r="C44" s="9" t="s">
        <v>61</v>
      </c>
      <c r="D44" s="9" t="s">
        <v>62</v>
      </c>
      <c r="E44" s="7" t="s">
        <v>28</v>
      </c>
      <c r="F44" s="7"/>
      <c r="G44" s="9"/>
      <c r="H44" s="9"/>
      <c r="I44" s="8" t="str">
        <f t="shared" ref="I44:I54" si="4">IF(AND(ISNUMBER(G44),ISNUMBER(H44)),IF(AND(G44&lt;&gt;"",H44&lt;&gt;""),H44-G44,""),"")</f>
        <v/>
      </c>
      <c r="J44" s="9" t="str">
        <f t="shared" ref="J44:J54" si="5">IFERROR(ROUND(I44/G44*100,2),"")</f>
        <v/>
      </c>
      <c r="K44" s="9"/>
      <c r="L44" s="49"/>
    </row>
    <row r="45" spans="1:12" ht="27.6" customHeight="1" x14ac:dyDescent="0.3">
      <c r="A45" s="7">
        <v>28</v>
      </c>
      <c r="B45" s="8">
        <v>3009</v>
      </c>
      <c r="C45" s="9" t="s">
        <v>61</v>
      </c>
      <c r="D45" s="9" t="s">
        <v>63</v>
      </c>
      <c r="E45" s="7" t="s">
        <v>28</v>
      </c>
      <c r="F45" s="7"/>
      <c r="G45" s="9"/>
      <c r="H45" s="9"/>
      <c r="I45" s="8" t="str">
        <f t="shared" si="4"/>
        <v/>
      </c>
      <c r="J45" s="9" t="str">
        <f t="shared" si="5"/>
        <v/>
      </c>
      <c r="K45" s="9"/>
      <c r="L45" s="49"/>
    </row>
    <row r="46" spans="1:12" ht="27.6" customHeight="1" x14ac:dyDescent="0.3">
      <c r="A46" s="7">
        <v>29</v>
      </c>
      <c r="B46" s="8">
        <v>3010</v>
      </c>
      <c r="C46" s="9" t="s">
        <v>64</v>
      </c>
      <c r="D46" s="9" t="s">
        <v>65</v>
      </c>
      <c r="E46" s="7" t="s">
        <v>28</v>
      </c>
      <c r="F46" s="7"/>
      <c r="G46" s="9"/>
      <c r="H46" s="9"/>
      <c r="I46" s="8" t="str">
        <f t="shared" si="4"/>
        <v/>
      </c>
      <c r="J46" s="9" t="str">
        <f t="shared" si="5"/>
        <v/>
      </c>
      <c r="K46" s="9"/>
      <c r="L46" s="49"/>
    </row>
    <row r="47" spans="1:12" ht="27.6" customHeight="1" x14ac:dyDescent="0.3">
      <c r="A47" s="7">
        <v>30</v>
      </c>
      <c r="B47" s="8">
        <v>3011</v>
      </c>
      <c r="C47" s="9" t="s">
        <v>64</v>
      </c>
      <c r="D47" s="9" t="s">
        <v>66</v>
      </c>
      <c r="E47" s="7" t="s">
        <v>28</v>
      </c>
      <c r="F47" s="7"/>
      <c r="G47" s="9"/>
      <c r="H47" s="9"/>
      <c r="I47" s="8" t="str">
        <f t="shared" si="4"/>
        <v/>
      </c>
      <c r="J47" s="9" t="str">
        <f t="shared" si="5"/>
        <v/>
      </c>
      <c r="K47" s="9"/>
      <c r="L47" s="49"/>
    </row>
    <row r="48" spans="1:12" ht="27.6" customHeight="1" x14ac:dyDescent="0.3">
      <c r="A48" s="7">
        <v>31</v>
      </c>
      <c r="B48" s="8">
        <v>3012</v>
      </c>
      <c r="C48" s="9" t="s">
        <v>64</v>
      </c>
      <c r="D48" s="9" t="s">
        <v>67</v>
      </c>
      <c r="E48" s="7" t="s">
        <v>28</v>
      </c>
      <c r="F48" s="7"/>
      <c r="G48" s="9"/>
      <c r="H48" s="9"/>
      <c r="I48" s="8" t="str">
        <f t="shared" si="4"/>
        <v/>
      </c>
      <c r="J48" s="9" t="str">
        <f t="shared" si="5"/>
        <v/>
      </c>
      <c r="K48" s="9"/>
      <c r="L48" s="49"/>
    </row>
    <row r="49" spans="1:12" ht="27.6" customHeight="1" x14ac:dyDescent="0.3">
      <c r="A49" s="7">
        <v>32</v>
      </c>
      <c r="B49" s="8">
        <v>3013</v>
      </c>
      <c r="C49" s="9" t="s">
        <v>64</v>
      </c>
      <c r="D49" s="9" t="s">
        <v>68</v>
      </c>
      <c r="E49" s="7" t="s">
        <v>28</v>
      </c>
      <c r="F49" s="7"/>
      <c r="G49" s="9"/>
      <c r="H49" s="9"/>
      <c r="I49" s="8" t="str">
        <f t="shared" si="4"/>
        <v/>
      </c>
      <c r="J49" s="9" t="str">
        <f t="shared" si="5"/>
        <v/>
      </c>
      <c r="K49" s="9"/>
      <c r="L49" s="49"/>
    </row>
    <row r="50" spans="1:12" ht="27.6" customHeight="1" x14ac:dyDescent="0.3">
      <c r="A50" s="7">
        <v>33</v>
      </c>
      <c r="B50" s="8">
        <v>3014</v>
      </c>
      <c r="C50" s="9" t="s">
        <v>64</v>
      </c>
      <c r="D50" s="9" t="s">
        <v>69</v>
      </c>
      <c r="E50" s="7" t="s">
        <v>28</v>
      </c>
      <c r="F50" s="7"/>
      <c r="G50" s="9"/>
      <c r="H50" s="9"/>
      <c r="I50" s="8" t="str">
        <f t="shared" si="4"/>
        <v/>
      </c>
      <c r="J50" s="9" t="str">
        <f t="shared" si="5"/>
        <v/>
      </c>
      <c r="K50" s="9"/>
      <c r="L50" s="50"/>
    </row>
    <row r="51" spans="1:12" ht="57.6" customHeight="1" x14ac:dyDescent="0.3">
      <c r="A51" s="7">
        <v>34</v>
      </c>
      <c r="B51" s="8">
        <v>3015</v>
      </c>
      <c r="C51" s="9" t="s">
        <v>70</v>
      </c>
      <c r="D51" s="9" t="s">
        <v>71</v>
      </c>
      <c r="E51" s="23" t="s">
        <v>72</v>
      </c>
      <c r="F51" s="16"/>
      <c r="G51" s="34"/>
      <c r="H51" s="37"/>
      <c r="I51" s="8"/>
      <c r="J51" s="9"/>
      <c r="K51" s="48" t="s">
        <v>101</v>
      </c>
      <c r="L51" s="7"/>
    </row>
    <row r="52" spans="1:12" ht="57.6" customHeight="1" x14ac:dyDescent="0.3">
      <c r="A52" s="7">
        <v>35</v>
      </c>
      <c r="B52" s="8">
        <v>3016</v>
      </c>
      <c r="C52" s="9" t="s">
        <v>73</v>
      </c>
      <c r="D52" s="9" t="s">
        <v>71</v>
      </c>
      <c r="E52" s="23" t="s">
        <v>72</v>
      </c>
      <c r="F52" s="16" t="s">
        <v>167</v>
      </c>
      <c r="G52" s="34">
        <v>399432</v>
      </c>
      <c r="H52" s="37">
        <v>400682</v>
      </c>
      <c r="I52" s="8">
        <f t="shared" si="4"/>
        <v>1250</v>
      </c>
      <c r="J52" s="9">
        <f t="shared" si="5"/>
        <v>0.31</v>
      </c>
      <c r="K52" s="49"/>
      <c r="L52" s="7"/>
    </row>
    <row r="53" spans="1:12" ht="57.6" customHeight="1" x14ac:dyDescent="0.3">
      <c r="A53" s="7">
        <v>36</v>
      </c>
      <c r="B53" s="8">
        <v>3017</v>
      </c>
      <c r="C53" s="9" t="s">
        <v>74</v>
      </c>
      <c r="D53" s="9" t="s">
        <v>71</v>
      </c>
      <c r="E53" s="23" t="s">
        <v>72</v>
      </c>
      <c r="F53" s="16" t="s">
        <v>168</v>
      </c>
      <c r="G53" s="34">
        <v>317841</v>
      </c>
      <c r="H53" s="37">
        <v>317841</v>
      </c>
      <c r="I53" s="8">
        <f t="shared" si="4"/>
        <v>0</v>
      </c>
      <c r="J53" s="9">
        <f t="shared" si="5"/>
        <v>0</v>
      </c>
      <c r="K53" s="49"/>
      <c r="L53" s="7"/>
    </row>
    <row r="54" spans="1:12" ht="89.25" customHeight="1" x14ac:dyDescent="0.3">
      <c r="A54" s="7">
        <v>37</v>
      </c>
      <c r="B54" s="8">
        <v>3018</v>
      </c>
      <c r="C54" s="9" t="s">
        <v>75</v>
      </c>
      <c r="D54" s="12" t="s">
        <v>100</v>
      </c>
      <c r="E54" s="23" t="s">
        <v>76</v>
      </c>
      <c r="F54" s="16" t="s">
        <v>169</v>
      </c>
      <c r="G54" s="34">
        <v>1500</v>
      </c>
      <c r="H54" s="37">
        <v>1463</v>
      </c>
      <c r="I54" s="8">
        <f t="shared" si="4"/>
        <v>-37</v>
      </c>
      <c r="J54" s="9">
        <f t="shared" si="5"/>
        <v>-2.4700000000000002</v>
      </c>
      <c r="K54" s="50"/>
      <c r="L54" s="7"/>
    </row>
    <row r="55" spans="1:12" ht="135" customHeight="1" x14ac:dyDescent="0.3">
      <c r="A55" s="7">
        <v>38</v>
      </c>
      <c r="B55" s="8">
        <v>3019</v>
      </c>
      <c r="C55" s="9" t="s">
        <v>77</v>
      </c>
      <c r="D55" s="10" t="s">
        <v>27</v>
      </c>
      <c r="E55" s="24" t="s">
        <v>170</v>
      </c>
      <c r="F55" s="16" t="s">
        <v>171</v>
      </c>
      <c r="G55" s="34">
        <v>391800</v>
      </c>
      <c r="H55" s="37">
        <v>385500</v>
      </c>
      <c r="I55" s="8">
        <f>IF(AND(ISNUMBER(G55),ISNUMBER(H55)),IF(AND(G55&lt;&gt;"",H55&lt;&gt;""),H55-G55,""),"")</f>
        <v>-6300</v>
      </c>
      <c r="J55" s="9">
        <f>IFERROR(ROUND(I55/G55*100,2),"")</f>
        <v>-1.61</v>
      </c>
      <c r="K55" s="9" t="s">
        <v>101</v>
      </c>
      <c r="L55" s="7"/>
    </row>
    <row r="56" spans="1:12" x14ac:dyDescent="0.3">
      <c r="A56" s="5" t="s">
        <v>78</v>
      </c>
      <c r="B56" s="5">
        <v>4</v>
      </c>
      <c r="C56" s="40" t="s">
        <v>79</v>
      </c>
      <c r="D56" s="40"/>
      <c r="E56" s="40"/>
      <c r="F56" s="40"/>
      <c r="G56" s="40"/>
      <c r="H56" s="40"/>
      <c r="I56" s="40"/>
      <c r="J56" s="40"/>
      <c r="K56" s="40"/>
      <c r="L56" s="40"/>
    </row>
    <row r="57" spans="1:12" ht="106.95" customHeight="1" x14ac:dyDescent="0.3">
      <c r="A57" s="7">
        <v>39</v>
      </c>
      <c r="B57" s="13">
        <v>4001</v>
      </c>
      <c r="C57" s="14" t="s">
        <v>80</v>
      </c>
      <c r="D57" s="51" t="s">
        <v>27</v>
      </c>
      <c r="E57" s="15" t="s">
        <v>85</v>
      </c>
      <c r="F57" s="16"/>
      <c r="G57" s="17">
        <v>37500</v>
      </c>
      <c r="H57" s="17">
        <v>37500</v>
      </c>
      <c r="I57" s="13"/>
      <c r="J57" s="14"/>
      <c r="K57" s="14" t="s">
        <v>113</v>
      </c>
      <c r="L57" s="7"/>
    </row>
    <row r="58" spans="1:12" ht="124.5" customHeight="1" x14ac:dyDescent="0.3">
      <c r="A58" s="7">
        <v>40</v>
      </c>
      <c r="B58" s="13">
        <v>4002</v>
      </c>
      <c r="C58" s="14" t="s">
        <v>81</v>
      </c>
      <c r="D58" s="52"/>
      <c r="E58" s="15" t="s">
        <v>85</v>
      </c>
      <c r="F58" s="16" t="s">
        <v>112</v>
      </c>
      <c r="G58" s="17">
        <v>50000</v>
      </c>
      <c r="H58" s="17">
        <v>50000</v>
      </c>
      <c r="I58" s="14"/>
      <c r="J58" s="14"/>
      <c r="K58" s="14"/>
      <c r="L58" s="7"/>
    </row>
    <row r="59" spans="1:12" x14ac:dyDescent="0.3">
      <c r="A59" s="5" t="s">
        <v>82</v>
      </c>
      <c r="B59" s="5">
        <v>5</v>
      </c>
      <c r="C59" s="40" t="s">
        <v>83</v>
      </c>
      <c r="D59" s="40"/>
      <c r="E59" s="40"/>
      <c r="F59" s="40"/>
      <c r="G59" s="40"/>
      <c r="H59" s="40"/>
      <c r="I59" s="40"/>
      <c r="J59" s="40"/>
      <c r="K59" s="40"/>
      <c r="L59" s="40"/>
    </row>
    <row r="60" spans="1:12" ht="33" customHeight="1" x14ac:dyDescent="0.3">
      <c r="A60" s="7">
        <v>41</v>
      </c>
      <c r="B60" s="8">
        <v>5001</v>
      </c>
      <c r="C60" s="9" t="s">
        <v>84</v>
      </c>
      <c r="D60" s="9"/>
      <c r="E60" s="7" t="s">
        <v>85</v>
      </c>
      <c r="F60" s="6" t="s">
        <v>106</v>
      </c>
      <c r="G60" s="18">
        <v>2000</v>
      </c>
      <c r="H60" s="18">
        <v>2000</v>
      </c>
      <c r="I60" s="8">
        <f>IF(AND(ISNUMBER(G60),ISNUMBER(H60)),IF(AND(G60&lt;&gt;"",H60&lt;&gt;""),H60-G60,""),"")</f>
        <v>0</v>
      </c>
      <c r="J60" s="9">
        <f>IFERROR(ROUND(I60/G60*100,2),"")</f>
        <v>0</v>
      </c>
      <c r="K60" s="48" t="s">
        <v>109</v>
      </c>
      <c r="L60" s="7"/>
    </row>
    <row r="61" spans="1:12" ht="33" customHeight="1" x14ac:dyDescent="0.3">
      <c r="A61" s="7">
        <v>42</v>
      </c>
      <c r="B61" s="8">
        <v>5002</v>
      </c>
      <c r="C61" s="9" t="s">
        <v>86</v>
      </c>
      <c r="D61" s="9" t="s">
        <v>107</v>
      </c>
      <c r="E61" s="7" t="s">
        <v>85</v>
      </c>
      <c r="F61" s="6" t="s">
        <v>108</v>
      </c>
      <c r="G61" s="18">
        <v>4000</v>
      </c>
      <c r="H61" s="18">
        <v>4000</v>
      </c>
      <c r="I61" s="8">
        <f>IF(AND(ISNUMBER(G61),ISNUMBER(H61)),IF(AND(G61&lt;&gt;"",H61&lt;&gt;""),H61-G61,""),"")</f>
        <v>0</v>
      </c>
      <c r="J61" s="9">
        <f>IFERROR(ROUND(I61/G61*100,2),"")</f>
        <v>0</v>
      </c>
      <c r="K61" s="50"/>
      <c r="L61" s="7"/>
    </row>
    <row r="62" spans="1:12" ht="74.400000000000006" customHeight="1" x14ac:dyDescent="0.3">
      <c r="A62" s="7">
        <v>43</v>
      </c>
      <c r="B62" s="8">
        <v>5003</v>
      </c>
      <c r="C62" s="9" t="s">
        <v>87</v>
      </c>
      <c r="D62" s="38" t="s">
        <v>27</v>
      </c>
      <c r="E62" s="7" t="s">
        <v>85</v>
      </c>
      <c r="F62" s="7"/>
      <c r="G62" s="18">
        <v>175000</v>
      </c>
      <c r="H62" s="18">
        <v>175000</v>
      </c>
      <c r="I62" s="8">
        <f>IF(AND(ISNUMBER(G62),ISNUMBER(H62)),IF(AND(G62&lt;&gt;"",H62&lt;&gt;""),H62-G62,""),"")</f>
        <v>0</v>
      </c>
      <c r="J62" s="9">
        <f>IFERROR(ROUND(I62/G62*100,2),"")</f>
        <v>0</v>
      </c>
      <c r="K62" s="9" t="s">
        <v>110</v>
      </c>
      <c r="L62" s="7"/>
    </row>
    <row r="63" spans="1:12" ht="75.75" customHeight="1" x14ac:dyDescent="0.3">
      <c r="A63" s="7">
        <v>44</v>
      </c>
      <c r="B63" s="8">
        <v>5004</v>
      </c>
      <c r="C63" s="9" t="s">
        <v>88</v>
      </c>
      <c r="D63" s="39"/>
      <c r="E63" s="7" t="s">
        <v>85</v>
      </c>
      <c r="F63" s="7"/>
      <c r="G63" s="18">
        <v>13000</v>
      </c>
      <c r="H63" s="18">
        <v>13000</v>
      </c>
      <c r="I63" s="8">
        <f>IF(AND(ISNUMBER(G63),ISNUMBER(H63)),IF(AND(G63&lt;&gt;"",H63&lt;&gt;""),H63-G63,""),"")</f>
        <v>0</v>
      </c>
      <c r="J63" s="9">
        <f>IFERROR(ROUND(I63/G63*100,2),"")</f>
        <v>0</v>
      </c>
      <c r="K63" s="9" t="s">
        <v>111</v>
      </c>
      <c r="L63" s="7"/>
    </row>
    <row r="64" spans="1:12" x14ac:dyDescent="0.3">
      <c r="A64" s="5" t="s">
        <v>89</v>
      </c>
      <c r="B64" s="5">
        <v>6</v>
      </c>
      <c r="C64" s="40" t="s">
        <v>90</v>
      </c>
      <c r="D64" s="40"/>
      <c r="E64" s="40"/>
      <c r="F64" s="40"/>
      <c r="G64" s="40"/>
      <c r="H64" s="40"/>
      <c r="I64" s="40"/>
      <c r="J64" s="40"/>
      <c r="K64" s="40"/>
      <c r="L64" s="40"/>
    </row>
    <row r="65" spans="1:12" ht="128.4" customHeight="1" x14ac:dyDescent="0.3">
      <c r="A65" s="7">
        <v>45</v>
      </c>
      <c r="B65" s="8">
        <v>6001</v>
      </c>
      <c r="C65" s="9" t="s">
        <v>91</v>
      </c>
      <c r="D65" s="9" t="s">
        <v>116</v>
      </c>
      <c r="E65" s="7" t="s">
        <v>114</v>
      </c>
      <c r="F65" s="7"/>
      <c r="G65" s="18">
        <v>35000</v>
      </c>
      <c r="H65" s="18">
        <v>35000</v>
      </c>
      <c r="I65" s="9"/>
      <c r="J65" s="9"/>
      <c r="K65" s="48" t="s">
        <v>115</v>
      </c>
      <c r="L65" s="19"/>
    </row>
    <row r="66" spans="1:12" ht="117" customHeight="1" x14ac:dyDescent="0.3">
      <c r="A66" s="7">
        <v>46</v>
      </c>
      <c r="B66" s="8">
        <v>6002</v>
      </c>
      <c r="C66" s="9" t="s">
        <v>92</v>
      </c>
      <c r="D66" s="9" t="s">
        <v>117</v>
      </c>
      <c r="E66" s="7" t="s">
        <v>114</v>
      </c>
      <c r="F66" s="7"/>
      <c r="G66" s="18">
        <v>30000</v>
      </c>
      <c r="H66" s="18">
        <v>30000</v>
      </c>
      <c r="I66" s="9"/>
      <c r="J66" s="9"/>
      <c r="K66" s="50"/>
      <c r="L66" s="7"/>
    </row>
    <row r="67" spans="1:12" ht="157.94999999999999" customHeight="1" x14ac:dyDescent="0.3">
      <c r="A67" s="7">
        <v>47</v>
      </c>
      <c r="B67" s="8">
        <v>6003</v>
      </c>
      <c r="C67" s="9" t="s">
        <v>93</v>
      </c>
      <c r="D67" s="20" t="s">
        <v>118</v>
      </c>
      <c r="E67" s="7" t="s">
        <v>114</v>
      </c>
      <c r="F67" s="7"/>
      <c r="G67" s="18">
        <v>819000</v>
      </c>
      <c r="H67" s="18">
        <v>819000</v>
      </c>
      <c r="I67" s="9"/>
      <c r="J67" s="9"/>
      <c r="K67" s="7" t="s">
        <v>119</v>
      </c>
      <c r="L67" s="7" t="s">
        <v>120</v>
      </c>
    </row>
    <row r="68" spans="1:12" ht="41.4" customHeight="1" x14ac:dyDescent="0.3">
      <c r="A68" s="5" t="s">
        <v>94</v>
      </c>
      <c r="B68" s="21"/>
      <c r="C68" s="40" t="s">
        <v>95</v>
      </c>
      <c r="D68" s="40"/>
      <c r="E68" s="40"/>
      <c r="F68" s="40"/>
      <c r="G68" s="40"/>
      <c r="H68" s="40"/>
      <c r="I68" s="40"/>
      <c r="J68" s="40"/>
      <c r="K68" s="40"/>
      <c r="L68" s="40"/>
    </row>
  </sheetData>
  <mergeCells count="23">
    <mergeCell ref="C36:L36"/>
    <mergeCell ref="C68:L68"/>
    <mergeCell ref="C56:L56"/>
    <mergeCell ref="C59:L59"/>
    <mergeCell ref="C64:L64"/>
    <mergeCell ref="K37:K42"/>
    <mergeCell ref="L43:L50"/>
    <mergeCell ref="K51:K54"/>
    <mergeCell ref="K60:K61"/>
    <mergeCell ref="D57:D58"/>
    <mergeCell ref="D62:D63"/>
    <mergeCell ref="K65:K66"/>
    <mergeCell ref="D31:D35"/>
    <mergeCell ref="C26:L26"/>
    <mergeCell ref="A1:L1"/>
    <mergeCell ref="A2:C2"/>
    <mergeCell ref="A3:L3"/>
    <mergeCell ref="A4:L4"/>
    <mergeCell ref="C8:L8"/>
    <mergeCell ref="K9:K25"/>
    <mergeCell ref="D27:D30"/>
    <mergeCell ref="K27:K35"/>
    <mergeCell ref="J2:L2"/>
  </mergeCells>
  <pageMargins left="0.36" right="0.19685039370078741" top="0.43307086614173229" bottom="0.3937007874015748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8"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SGV</vt:lpstr>
      <vt:lpstr>Sheet1</vt:lpstr>
      <vt:lpstr>Sheet2</vt:lpstr>
      <vt:lpstr>Sheet3</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nguyenthithuylieu</dc:creator>
  <cp:lastModifiedBy>admin</cp:lastModifiedBy>
  <cp:lastPrinted>2025-03-04T09:20:13Z</cp:lastPrinted>
  <dcterms:created xsi:type="dcterms:W3CDTF">2024-07-31T07:42:16Z</dcterms:created>
  <dcterms:modified xsi:type="dcterms:W3CDTF">2025-03-04T09:20:51Z</dcterms:modified>
</cp:coreProperties>
</file>